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20" documentId="8_{EA2C8C2A-3561-B94C-B818-BF3FAAD8ABF3}" xr6:coauthVersionLast="45" xr6:coauthVersionMax="45" xr10:uidLastSave="{74A4B01D-1172-4030-83E2-73F01BD06B50}"/>
  <bookViews>
    <workbookView xWindow="31275" yWindow="1485" windowWidth="24885" windowHeight="15600" xr2:uid="{E527CB24-E90A-C946-8F1F-8066732157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18" i="1" l="1"/>
  <c r="C16" i="1"/>
  <c r="C15" i="1"/>
  <c r="C17" i="1" s="1"/>
  <c r="C31" i="1" l="1"/>
  <c r="C32" i="1" s="1"/>
  <c r="C26" i="1"/>
  <c r="C25" i="1"/>
  <c r="C20" i="1"/>
</calcChain>
</file>

<file path=xl/sharedStrings.xml><?xml version="1.0" encoding="utf-8"?>
<sst xmlns="http://schemas.openxmlformats.org/spreadsheetml/2006/main" count="33" uniqueCount="32">
  <si>
    <t>Partial Amortization Schedule</t>
  </si>
  <si>
    <t>Information Given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</si>
  <si>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</si>
  <si>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r>
      <t xml:space="preserve">Compoundings per year, </t>
    </r>
    <r>
      <rPr>
        <b/>
        <i/>
        <sz val="12"/>
        <rFont val="Times New Roman"/>
        <family val="1"/>
      </rPr>
      <t>m1</t>
    </r>
  </si>
  <si>
    <r>
      <t xml:space="preserve">Payments per year </t>
    </r>
    <r>
      <rPr>
        <b/>
        <i/>
        <sz val="12"/>
        <rFont val="Arial"/>
        <family val="2"/>
      </rPr>
      <t>m2</t>
    </r>
  </si>
  <si>
    <t>PV</t>
  </si>
  <si>
    <t>FV</t>
  </si>
  <si>
    <t>Type</t>
  </si>
  <si>
    <t>Term (years)</t>
  </si>
  <si>
    <t>Calculations</t>
  </si>
  <si>
    <r>
      <t xml:space="preserve">Given periodic rate of interest, </t>
    </r>
    <r>
      <rPr>
        <b/>
        <i/>
        <sz val="12"/>
        <rFont val="Times New Roman"/>
        <family val="1"/>
      </rPr>
      <t xml:space="preserve">i1 </t>
    </r>
  </si>
  <si>
    <t>Compoundings per payment interval, m1/m2</t>
  </si>
  <si>
    <r>
      <t xml:space="preserve">Periodic rate of interest, </t>
    </r>
    <r>
      <rPr>
        <b/>
        <i/>
        <sz val="12"/>
        <rFont val="Times New Roman"/>
        <family val="1"/>
      </rPr>
      <t>i</t>
    </r>
    <r>
      <rPr>
        <b/>
        <vertAlign val="sub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 xml:space="preserve"> </t>
    </r>
  </si>
  <si>
    <t>Number of Payments (Nper)</t>
  </si>
  <si>
    <r>
      <t xml:space="preserve">Payment, </t>
    </r>
    <r>
      <rPr>
        <b/>
        <i/>
        <sz val="12"/>
        <rFont val="Times New Roman"/>
        <family val="1"/>
      </rPr>
      <t>PMT</t>
    </r>
  </si>
  <si>
    <t>*make sure payment is rounded to 2 decimal places</t>
  </si>
  <si>
    <t>First Payment # (Start_period)</t>
  </si>
  <si>
    <t>Final Payment # (end_period)</t>
  </si>
  <si>
    <t>Interest Portion of the payment</t>
  </si>
  <si>
    <t>CUMIPMT(rate,nper,pv,start_period,end_period,type)</t>
  </si>
  <si>
    <t>Principal Portion of the payment</t>
  </si>
  <si>
    <t>CUMPRINC(rate,nper,pv,start_period,end_period,type)</t>
  </si>
  <si>
    <t>Example:</t>
  </si>
  <si>
    <t>To calculate the balance after the "4" payment.</t>
  </si>
  <si>
    <t>First payment</t>
  </si>
  <si>
    <t>Last payment</t>
  </si>
  <si>
    <t>calculate principal portion during that time,</t>
  </si>
  <si>
    <t>subtract from original loan (PV) to get Balance Remaining</t>
  </si>
  <si>
    <t>Alternate method for finding the balance after the 4th payment</t>
  </si>
  <si>
    <t>Use the FV function to find the FV of the 4th pmt</t>
  </si>
  <si>
    <t>-FV(rate,nper,pmt,[pv],[type])</t>
  </si>
  <si>
    <t>where nper = the payment you are trying to find the balance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</si>
</sst>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00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vertAlign val="subscript"/>
      <sz val="12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0">
    <xf numFmtId="0" fontId="0" fillId="0" borderId="0" xfId="0"/>
    <xf numFmtId="0" fontId="4" fillId="0" borderId="2" xfId="4" applyFont="1"/>
    <xf numFmtId="0" fontId="5" fillId="0" borderId="3" xfId="0" applyFont="1" applyBorder="1"/>
    <xf numFmtId="10" fontId="0" fillId="0" borderId="3" xfId="0" applyNumberFormat="1" applyBorder="1"/>
    <xf numFmtId="0" fontId="0" fillId="0" borderId="3" xfId="0" applyBorder="1"/>
    <xf numFmtId="165" fontId="0" fillId="0" borderId="3" xfId="1" applyFont="1" applyBorder="1"/>
    <xf numFmtId="0" fontId="0" fillId="0" borderId="3" xfId="1" applyNumberFormat="1" applyFont="1" applyBorder="1"/>
    <xf numFmtId="166" fontId="0" fillId="0" borderId="3" xfId="2" applyNumberFormat="1" applyFont="1" applyBorder="1"/>
    <xf numFmtId="2" fontId="0" fillId="0" borderId="3" xfId="2" applyNumberFormat="1" applyFont="1" applyBorder="1"/>
    <xf numFmtId="164" fontId="0" fillId="0" borderId="3" xfId="0" applyNumberFormat="1" applyBorder="1"/>
    <xf numFmtId="0" fontId="9" fillId="0" borderId="0" xfId="0" applyFont="1"/>
    <xf numFmtId="0" fontId="0" fillId="2" borderId="3" xfId="0" applyFill="1" applyBorder="1"/>
    <xf numFmtId="0" fontId="0" fillId="0" borderId="3" xfId="0" applyBorder="1" applyAlignment="1">
      <alignment wrapText="1"/>
    </xf>
    <xf numFmtId="165" fontId="0" fillId="0" borderId="3" xfId="0" applyNumberFormat="1" applyBorder="1"/>
    <xf numFmtId="0" fontId="0" fillId="3" borderId="3" xfId="0" applyFill="1" applyBorder="1"/>
    <xf numFmtId="165" fontId="0" fillId="3" borderId="3" xfId="1" applyFont="1" applyFill="1" applyBorder="1"/>
    <xf numFmtId="0" fontId="2" fillId="0" borderId="1" xfId="3" applyAlignment="1">
      <alignment horizontal="center"/>
    </xf>
    <xf numFmtId="0" fontId="3" fillId="0" borderId="2" xfId="4" applyAlignment="1">
      <alignment horizontal="left"/>
    </xf>
    <xf numFmtId="8" fontId="0" fillId="0" borderId="0" xfId="0" applyNumberFormat="1"/>
    <xf numFmtId="0" fontId="0" fillId="0" borderId="0" xfId="0" quotePrefix="1"/>
  </cellXfs>
  <cellStyles count="5">
    <cellStyle name="Currency" xfId="1" builtinId="4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5AF4-46F3-324C-A9B0-34A188FB42AD}">
  <dimension ref="A1:D36"/>
  <sheetViews>
    <sheetView tabSelected="1" topLeftCell="A8" workbookViewId="0">
      <selection activeCell="D37" sqref="D37"/>
    </sheetView>
  </sheetViews>
  <sheetFormatPr defaultColWidth="11" defaultRowHeight="15.75" x14ac:dyDescent="0.25"/>
  <cols>
    <col min="2" max="2" width="42.375" customWidth="1"/>
    <col min="3" max="3" width="13.5" customWidth="1"/>
  </cols>
  <sheetData>
    <row r="1" spans="1:4" ht="20.25" thickBot="1" x14ac:dyDescent="0.35">
      <c r="A1" s="16" t="s">
        <v>0</v>
      </c>
      <c r="B1" s="16"/>
      <c r="C1" s="16"/>
      <c r="D1" s="16"/>
    </row>
    <row r="2" spans="1:4" ht="16.5" thickTop="1" x14ac:dyDescent="0.25"/>
    <row r="3" spans="1:4" ht="18" thickBot="1" x14ac:dyDescent="0.35">
      <c r="A3" s="1" t="s">
        <v>1</v>
      </c>
      <c r="B3" s="1"/>
    </row>
    <row r="4" spans="1:4" ht="16.5" thickTop="1" x14ac:dyDescent="0.25"/>
    <row r="5" spans="1:4" x14ac:dyDescent="0.25">
      <c r="B5" s="2" t="s">
        <v>2</v>
      </c>
      <c r="C5" s="3">
        <v>7.4999999999999997E-2</v>
      </c>
    </row>
    <row r="6" spans="1:4" x14ac:dyDescent="0.25">
      <c r="B6" s="2" t="s">
        <v>3</v>
      </c>
      <c r="C6" s="4">
        <v>4</v>
      </c>
    </row>
    <row r="7" spans="1:4" x14ac:dyDescent="0.25">
      <c r="B7" s="2" t="s">
        <v>4</v>
      </c>
      <c r="C7" s="4">
        <v>4</v>
      </c>
    </row>
    <row r="8" spans="1:4" x14ac:dyDescent="0.25">
      <c r="B8" s="2" t="s">
        <v>5</v>
      </c>
      <c r="C8" s="5">
        <v>20000</v>
      </c>
    </row>
    <row r="9" spans="1:4" x14ac:dyDescent="0.25">
      <c r="B9" s="2" t="s">
        <v>6</v>
      </c>
      <c r="C9" s="6">
        <v>0</v>
      </c>
    </row>
    <row r="10" spans="1:4" x14ac:dyDescent="0.25">
      <c r="B10" s="2" t="s">
        <v>7</v>
      </c>
      <c r="C10" s="6">
        <v>0</v>
      </c>
    </row>
    <row r="12" spans="1:4" x14ac:dyDescent="0.25">
      <c r="B12" s="2" t="s">
        <v>8</v>
      </c>
      <c r="C12" s="4">
        <v>2</v>
      </c>
    </row>
    <row r="14" spans="1:4" ht="18" thickBot="1" x14ac:dyDescent="0.35">
      <c r="A14" s="17" t="s">
        <v>9</v>
      </c>
      <c r="B14" s="17"/>
    </row>
    <row r="15" spans="1:4" ht="16.5" thickTop="1" x14ac:dyDescent="0.25">
      <c r="B15" s="2" t="s">
        <v>10</v>
      </c>
      <c r="C15" s="7">
        <f>C5/C6</f>
        <v>1.8749999999999999E-2</v>
      </c>
    </row>
    <row r="16" spans="1:4" x14ac:dyDescent="0.25">
      <c r="B16" s="2" t="s">
        <v>11</v>
      </c>
      <c r="C16" s="4">
        <f>C6/C7</f>
        <v>1</v>
      </c>
    </row>
    <row r="17" spans="1:4" ht="17.25" x14ac:dyDescent="0.3">
      <c r="B17" s="2" t="s">
        <v>12</v>
      </c>
      <c r="C17" s="7">
        <f>(1+C15)^C16-1</f>
        <v>1.8750000000000044E-2</v>
      </c>
    </row>
    <row r="18" spans="1:4" x14ac:dyDescent="0.25">
      <c r="B18" s="2" t="s">
        <v>13</v>
      </c>
      <c r="C18" s="8">
        <f>C12*C7</f>
        <v>8</v>
      </c>
    </row>
    <row r="20" spans="1:4" x14ac:dyDescent="0.25">
      <c r="B20" s="2" t="s">
        <v>14</v>
      </c>
      <c r="C20" s="9">
        <f>-ROUND(PMT(C17,C18,C8,C9,C10),2)</f>
        <v>2715.51</v>
      </c>
      <c r="D20" t="s">
        <v>15</v>
      </c>
    </row>
    <row r="22" spans="1:4" x14ac:dyDescent="0.25">
      <c r="B22" s="4" t="s">
        <v>16</v>
      </c>
      <c r="C22" s="4">
        <v>4</v>
      </c>
      <c r="D22" s="10"/>
    </row>
    <row r="23" spans="1:4" x14ac:dyDescent="0.25">
      <c r="B23" s="4" t="s">
        <v>17</v>
      </c>
      <c r="C23" s="4">
        <v>4</v>
      </c>
      <c r="D23" s="10"/>
    </row>
    <row r="25" spans="1:4" x14ac:dyDescent="0.25">
      <c r="B25" s="14" t="s">
        <v>18</v>
      </c>
      <c r="C25" s="15">
        <f>CUMIPMT(C17,C18,C8,C22,C23,C10)</f>
        <v>-240.86253104245907</v>
      </c>
      <c r="D25" s="10" t="s">
        <v>19</v>
      </c>
    </row>
    <row r="26" spans="1:4" x14ac:dyDescent="0.25">
      <c r="B26" s="14" t="s">
        <v>20</v>
      </c>
      <c r="C26" s="15">
        <f>CUMPRINC(C17,C18,C8,C22,C23,C10)</f>
        <v>-2474.6447932261854</v>
      </c>
      <c r="D26" s="10" t="s">
        <v>21</v>
      </c>
    </row>
    <row r="28" spans="1:4" x14ac:dyDescent="0.25">
      <c r="A28" s="11" t="s">
        <v>22</v>
      </c>
      <c r="B28" s="11" t="s">
        <v>23</v>
      </c>
      <c r="C28" s="11"/>
    </row>
    <row r="29" spans="1:4" x14ac:dyDescent="0.25">
      <c r="A29" s="4"/>
      <c r="B29" s="4" t="s">
        <v>24</v>
      </c>
      <c r="C29" s="4">
        <v>1</v>
      </c>
    </row>
    <row r="30" spans="1:4" x14ac:dyDescent="0.25">
      <c r="A30" s="4"/>
      <c r="B30" s="4" t="s">
        <v>25</v>
      </c>
      <c r="C30" s="4">
        <v>4</v>
      </c>
    </row>
    <row r="31" spans="1:4" x14ac:dyDescent="0.25">
      <c r="A31" s="4"/>
      <c r="B31" s="4" t="s">
        <v>26</v>
      </c>
      <c r="C31" s="5">
        <f>CUMPRINC(C17,C18,C8,C29,C30,0)</f>
        <v>-9628.6431376284145</v>
      </c>
    </row>
    <row r="32" spans="1:4" ht="31.5" x14ac:dyDescent="0.25">
      <c r="A32" s="4"/>
      <c r="B32" s="12" t="s">
        <v>27</v>
      </c>
      <c r="C32" s="13">
        <f>C8+C31</f>
        <v>10371.356862371586</v>
      </c>
    </row>
    <row r="34" spans="1:4" x14ac:dyDescent="0.25">
      <c r="A34" s="11" t="s">
        <v>22</v>
      </c>
      <c r="B34" s="11" t="s">
        <v>28</v>
      </c>
      <c r="C34" s="11"/>
    </row>
    <row r="35" spans="1:4" x14ac:dyDescent="0.25">
      <c r="B35" t="s">
        <v>29</v>
      </c>
      <c r="C35" s="18">
        <f>-FV($C$17,$C$30,-$C$20,$C$8,$C$10)</f>
        <v>10371.34585464603</v>
      </c>
      <c r="D35" s="19" t="s">
        <v>30</v>
      </c>
    </row>
    <row r="36" spans="1:4" x14ac:dyDescent="0.25">
      <c r="D36" t="s">
        <v>31</v>
      </c>
    </row>
  </sheetData>
  <mergeCells count="2">
    <mergeCell ref="A1:D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2020-06-11T02:47:39Z</dcterms:created>
  <dcterms:modified xsi:type="dcterms:W3CDTF">2020-11-05T18:30:30Z</dcterms:modified>
</cp:coreProperties>
</file>