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4" documentId="8_{658F543C-409B-413A-9A33-8A544FABBD91}" xr6:coauthVersionLast="45" xr6:coauthVersionMax="45" xr10:uidLastSave="{5EA73994-8E3E-4335-A67C-3E0CD4785590}"/>
  <bookViews>
    <workbookView xWindow="31635" yWindow="2220" windowWidth="24885" windowHeight="15600" xr2:uid="{8F19BCD5-93CA-8043-8851-60189EB680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28" i="1"/>
  <c r="C27" i="1"/>
  <c r="C18" i="1" l="1"/>
  <c r="C16" i="1"/>
  <c r="C15" i="1"/>
  <c r="C17" i="1" l="1"/>
  <c r="C20" i="1" s="1"/>
  <c r="B32" i="1" l="1"/>
  <c r="B30" i="1"/>
  <c r="B28" i="1"/>
  <c r="B29" i="1"/>
  <c r="B33" i="1"/>
  <c r="B27" i="1"/>
  <c r="B31" i="1"/>
  <c r="D27" i="1" l="1"/>
  <c r="E27" i="1" s="1"/>
  <c r="D28" i="1" l="1"/>
  <c r="E28" i="1" s="1"/>
  <c r="C29" i="1" s="1"/>
  <c r="D29" i="1" l="1"/>
  <c r="E29" i="1" s="1"/>
  <c r="C30" i="1" s="1"/>
  <c r="D30" i="1" l="1"/>
  <c r="E30" i="1" s="1"/>
  <c r="C31" i="1" s="1"/>
  <c r="D31" i="1" l="1"/>
  <c r="E31" i="1" s="1"/>
  <c r="C32" i="1" s="1"/>
  <c r="D32" i="1" l="1"/>
  <c r="E32" i="1" s="1"/>
  <c r="C33" i="1" s="1"/>
  <c r="D33" i="1" l="1"/>
  <c r="E33" i="1" s="1"/>
  <c r="D34" i="1" l="1"/>
  <c r="B34" i="1" l="1"/>
  <c r="E34" i="1" s="1"/>
</calcChain>
</file>

<file path=xl/sharedStrings.xml><?xml version="1.0" encoding="utf-8"?>
<sst xmlns="http://schemas.openxmlformats.org/spreadsheetml/2006/main" count="38" uniqueCount="33">
  <si>
    <t>Amortization Schedule</t>
  </si>
  <si>
    <t>Information Given</t>
  </si>
  <si>
    <r>
      <t>Nominal annual interest rate,</t>
    </r>
    <r>
      <rPr>
        <b/>
        <i/>
        <sz val="12"/>
        <rFont val="Times New Roman"/>
        <family val="1"/>
      </rPr>
      <t xml:space="preserve"> j</t>
    </r>
  </si>
  <si>
    <r>
      <t xml:space="preserve">Compoundings per year, </t>
    </r>
    <r>
      <rPr>
        <b/>
        <i/>
        <sz val="12"/>
        <rFont val="Times New Roman"/>
        <family val="1"/>
      </rPr>
      <t>m1</t>
    </r>
  </si>
  <si>
    <r>
      <t xml:space="preserve">Payments per year </t>
    </r>
    <r>
      <rPr>
        <b/>
        <i/>
        <sz val="12"/>
        <rFont val="Arial"/>
        <family val="2"/>
      </rPr>
      <t>m2</t>
    </r>
  </si>
  <si>
    <r>
      <t xml:space="preserve">Original loan, </t>
    </r>
    <r>
      <rPr>
        <b/>
        <i/>
        <sz val="12"/>
        <rFont val="Times New Roman"/>
        <family val="1"/>
      </rPr>
      <t>PV</t>
    </r>
  </si>
  <si>
    <t>FV</t>
  </si>
  <si>
    <t>Type</t>
  </si>
  <si>
    <t>Term (years)</t>
  </si>
  <si>
    <t>Calculations</t>
  </si>
  <si>
    <r>
      <t xml:space="preserve">Given periodic rate of interest, </t>
    </r>
    <r>
      <rPr>
        <b/>
        <i/>
        <sz val="12"/>
        <rFont val="Times New Roman"/>
        <family val="1"/>
      </rPr>
      <t xml:space="preserve">i1 </t>
    </r>
  </si>
  <si>
    <t>Compoundings per payment interval, m1/m2</t>
  </si>
  <si>
    <r>
      <t xml:space="preserve">Periodic rate of interest, </t>
    </r>
    <r>
      <rPr>
        <b/>
        <i/>
        <sz val="12"/>
        <rFont val="Times New Roman"/>
        <family val="1"/>
      </rPr>
      <t>i</t>
    </r>
    <r>
      <rPr>
        <b/>
        <vertAlign val="subscript"/>
        <sz val="12"/>
        <rFont val="Times New Roman"/>
        <family val="1"/>
      </rPr>
      <t>2</t>
    </r>
    <r>
      <rPr>
        <b/>
        <i/>
        <sz val="12"/>
        <rFont val="Times New Roman"/>
        <family val="1"/>
      </rPr>
      <t xml:space="preserve"> </t>
    </r>
  </si>
  <si>
    <t>Number of Payments (Nper)</t>
  </si>
  <si>
    <r>
      <t xml:space="preserve">Payment, </t>
    </r>
    <r>
      <rPr>
        <b/>
        <i/>
        <sz val="12"/>
        <rFont val="Times New Roman"/>
        <family val="1"/>
      </rPr>
      <t>PMT</t>
    </r>
  </si>
  <si>
    <t>*make sure payment is rounded to 2 decimal places</t>
  </si>
  <si>
    <t>Amortization table</t>
  </si>
  <si>
    <t>Payment</t>
  </si>
  <si>
    <t>Interest</t>
  </si>
  <si>
    <t>Principal</t>
  </si>
  <si>
    <t>number</t>
  </si>
  <si>
    <t>portion</t>
  </si>
  <si>
    <t>balance</t>
  </si>
  <si>
    <t>--</t>
  </si>
  <si>
    <t xml:space="preserve">Interest portion </t>
  </si>
  <si>
    <t>Periodic rate i2 * principal balance of the previous payment number</t>
  </si>
  <si>
    <t xml:space="preserve">Principal Portion </t>
  </si>
  <si>
    <t>Payment - Interest portion</t>
  </si>
  <si>
    <t>Principal Balance</t>
  </si>
  <si>
    <t>Previous Balance - payment</t>
  </si>
  <si>
    <t>FINAL PAYMENT</t>
  </si>
  <si>
    <t>The final payment = principal balance of the second to last payment + interest on the principal balance of the second to last payment</t>
  </si>
  <si>
    <t>use the ROUND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</si>
</sst>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0.000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3"/>
      <color theme="3"/>
      <name val="Calibri"/>
      <family val="2"/>
      <scheme val="minor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vertAlign val="sub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42">
    <xf numFmtId="0" fontId="0" fillId="0" borderId="0" xfId="0"/>
    <xf numFmtId="0" fontId="5" fillId="0" borderId="2" xfId="4" applyFont="1"/>
    <xf numFmtId="0" fontId="6" fillId="0" borderId="3" xfId="0" applyFont="1" applyBorder="1"/>
    <xf numFmtId="10" fontId="0" fillId="0" borderId="3" xfId="0" applyNumberFormat="1" applyBorder="1"/>
    <xf numFmtId="0" fontId="0" fillId="0" borderId="3" xfId="0" applyBorder="1"/>
    <xf numFmtId="166" fontId="0" fillId="0" borderId="3" xfId="1" applyFont="1" applyBorder="1"/>
    <xf numFmtId="0" fontId="0" fillId="0" borderId="3" xfId="1" applyNumberFormat="1" applyFont="1" applyBorder="1"/>
    <xf numFmtId="167" fontId="0" fillId="0" borderId="3" xfId="2" applyNumberFormat="1" applyFont="1" applyBorder="1"/>
    <xf numFmtId="2" fontId="0" fillId="0" borderId="3" xfId="2" applyNumberFormat="1" applyFont="1" applyBorder="1"/>
    <xf numFmtId="165" fontId="0" fillId="0" borderId="3" xfId="0" applyNumberForma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3" xfId="0" quotePrefix="1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center"/>
    </xf>
    <xf numFmtId="164" fontId="6" fillId="0" borderId="3" xfId="0" quotePrefix="1" applyNumberFormat="1" applyFont="1" applyBorder="1" applyAlignment="1">
      <alignment horizontal="right"/>
    </xf>
    <xf numFmtId="0" fontId="6" fillId="0" borderId="3" xfId="0" quotePrefix="1" applyFont="1" applyBorder="1" applyAlignment="1">
      <alignment horizontal="center"/>
    </xf>
    <xf numFmtId="164" fontId="6" fillId="0" borderId="3" xfId="0" quotePrefix="1" applyNumberFormat="1" applyFont="1" applyBorder="1" applyAlignment="1">
      <alignment horizontal="center"/>
    </xf>
    <xf numFmtId="0" fontId="6" fillId="0" borderId="0" xfId="0" applyFont="1"/>
    <xf numFmtId="0" fontId="6" fillId="0" borderId="6" xfId="0" applyFont="1" applyBorder="1" applyAlignment="1">
      <alignment horizontal="left" vertical="top"/>
    </xf>
    <xf numFmtId="0" fontId="0" fillId="0" borderId="7" xfId="0" quotePrefix="1" applyBorder="1"/>
    <xf numFmtId="0" fontId="0" fillId="0" borderId="7" xfId="0" applyBorder="1"/>
    <xf numFmtId="0" fontId="6" fillId="0" borderId="8" xfId="0" quotePrefix="1" applyFont="1" applyBorder="1" applyAlignment="1">
      <alignment horizontal="right"/>
    </xf>
    <xf numFmtId="0" fontId="6" fillId="0" borderId="0" xfId="0" quotePrefix="1" applyFont="1"/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left" vertical="top"/>
    </xf>
    <xf numFmtId="0" fontId="0" fillId="0" borderId="0" xfId="0" quotePrefix="1"/>
    <xf numFmtId="0" fontId="6" fillId="0" borderId="1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6" fillId="0" borderId="11" xfId="0" applyFont="1" applyBorder="1" applyAlignment="1">
      <alignment horizontal="left" vertical="top"/>
    </xf>
    <xf numFmtId="0" fontId="0" fillId="0" borderId="12" xfId="0" quotePrefix="1" applyBorder="1"/>
    <xf numFmtId="0" fontId="0" fillId="0" borderId="12" xfId="0" applyBorder="1"/>
    <xf numFmtId="0" fontId="0" fillId="0" borderId="13" xfId="0" applyBorder="1"/>
    <xf numFmtId="0" fontId="4" fillId="0" borderId="6" xfId="0" applyFont="1" applyBorder="1"/>
    <xf numFmtId="0" fontId="0" fillId="0" borderId="8" xfId="0" applyBorder="1"/>
    <xf numFmtId="164" fontId="0" fillId="0" borderId="0" xfId="0" applyNumberFormat="1"/>
    <xf numFmtId="165" fontId="0" fillId="0" borderId="0" xfId="0" applyNumberFormat="1" applyAlignment="1"/>
    <xf numFmtId="0" fontId="0" fillId="0" borderId="0" xfId="0" applyAlignment="1"/>
    <xf numFmtId="0" fontId="2" fillId="0" borderId="1" xfId="3" applyAlignment="1">
      <alignment horizontal="center"/>
    </xf>
    <xf numFmtId="0" fontId="5" fillId="0" borderId="0" xfId="4" applyFont="1" applyBorder="1" applyAlignment="1">
      <alignment horizontal="left"/>
    </xf>
  </cellXfs>
  <cellStyles count="5">
    <cellStyle name="Currency" xfId="1" builtinId="4"/>
    <cellStyle name="Heading 1" xfId="3" builtinId="16"/>
    <cellStyle name="Heading 2" xfId="4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B5B60-3509-2F4C-A17A-73167815D5EF}">
  <dimension ref="A1:J41"/>
  <sheetViews>
    <sheetView tabSelected="1" topLeftCell="A13" workbookViewId="0">
      <selection activeCell="D34" sqref="D34"/>
    </sheetView>
  </sheetViews>
  <sheetFormatPr defaultColWidth="11" defaultRowHeight="15.75" x14ac:dyDescent="0.25"/>
  <cols>
    <col min="2" max="2" width="42.875" customWidth="1"/>
    <col min="3" max="3" width="12.5" customWidth="1"/>
    <col min="5" max="5" width="12.125" bestFit="1" customWidth="1"/>
  </cols>
  <sheetData>
    <row r="1" spans="1:4" ht="20.25" thickBot="1" x14ac:dyDescent="0.35">
      <c r="A1" s="40" t="s">
        <v>0</v>
      </c>
      <c r="B1" s="40"/>
      <c r="C1" s="40"/>
      <c r="D1" s="40"/>
    </row>
    <row r="2" spans="1:4" ht="16.5" thickTop="1" x14ac:dyDescent="0.25"/>
    <row r="3" spans="1:4" ht="18" thickBot="1" x14ac:dyDescent="0.35">
      <c r="A3" s="1" t="s">
        <v>1</v>
      </c>
      <c r="B3" s="1"/>
    </row>
    <row r="4" spans="1:4" ht="16.5" thickTop="1" x14ac:dyDescent="0.25"/>
    <row r="5" spans="1:4" x14ac:dyDescent="0.25">
      <c r="B5" s="2" t="s">
        <v>2</v>
      </c>
      <c r="C5" s="3">
        <v>7.4999999999999997E-2</v>
      </c>
    </row>
    <row r="6" spans="1:4" x14ac:dyDescent="0.25">
      <c r="B6" s="2" t="s">
        <v>3</v>
      </c>
      <c r="C6" s="4">
        <v>4</v>
      </c>
    </row>
    <row r="7" spans="1:4" x14ac:dyDescent="0.25">
      <c r="B7" s="2" t="s">
        <v>4</v>
      </c>
      <c r="C7" s="4">
        <v>4</v>
      </c>
    </row>
    <row r="8" spans="1:4" x14ac:dyDescent="0.25">
      <c r="B8" s="2" t="s">
        <v>5</v>
      </c>
      <c r="C8" s="5">
        <v>20000</v>
      </c>
    </row>
    <row r="9" spans="1:4" x14ac:dyDescent="0.25">
      <c r="B9" s="2" t="s">
        <v>6</v>
      </c>
      <c r="C9" s="6">
        <v>0</v>
      </c>
    </row>
    <row r="10" spans="1:4" x14ac:dyDescent="0.25">
      <c r="B10" s="2" t="s">
        <v>7</v>
      </c>
      <c r="C10" s="6">
        <v>0</v>
      </c>
    </row>
    <row r="12" spans="1:4" x14ac:dyDescent="0.25">
      <c r="B12" s="2" t="s">
        <v>8</v>
      </c>
      <c r="C12" s="4">
        <v>2</v>
      </c>
    </row>
    <row r="14" spans="1:4" ht="17.25" x14ac:dyDescent="0.3">
      <c r="A14" s="41" t="s">
        <v>9</v>
      </c>
      <c r="B14" s="41"/>
    </row>
    <row r="15" spans="1:4" x14ac:dyDescent="0.25">
      <c r="B15" s="2" t="s">
        <v>10</v>
      </c>
      <c r="C15" s="7">
        <f>C5/C6</f>
        <v>1.8749999999999999E-2</v>
      </c>
    </row>
    <row r="16" spans="1:4" x14ac:dyDescent="0.25">
      <c r="B16" s="2" t="s">
        <v>11</v>
      </c>
      <c r="C16" s="4">
        <f>C6/C7</f>
        <v>1</v>
      </c>
    </row>
    <row r="17" spans="1:8" ht="17.25" x14ac:dyDescent="0.3">
      <c r="B17" s="2" t="s">
        <v>12</v>
      </c>
      <c r="C17" s="7">
        <f>(1+C15)^C16-1</f>
        <v>1.8750000000000044E-2</v>
      </c>
    </row>
    <row r="18" spans="1:8" x14ac:dyDescent="0.25">
      <c r="B18" s="2" t="s">
        <v>13</v>
      </c>
      <c r="C18" s="8">
        <f>C12*C7</f>
        <v>8</v>
      </c>
    </row>
    <row r="20" spans="1:8" x14ac:dyDescent="0.25">
      <c r="B20" s="2" t="s">
        <v>14</v>
      </c>
      <c r="C20" s="9">
        <f>-ROUND(PMT(C17,C18,C8,C9,C10),2)</f>
        <v>2715.51</v>
      </c>
      <c r="D20" t="s">
        <v>15</v>
      </c>
    </row>
    <row r="21" spans="1:8" x14ac:dyDescent="0.25">
      <c r="D21" t="s">
        <v>32</v>
      </c>
    </row>
    <row r="22" spans="1:8" ht="17.25" x14ac:dyDescent="0.3">
      <c r="A22" s="41" t="s">
        <v>16</v>
      </c>
      <c r="B22" s="41"/>
    </row>
    <row r="24" spans="1:8" x14ac:dyDescent="0.25">
      <c r="A24" s="10" t="s">
        <v>17</v>
      </c>
      <c r="B24" s="10"/>
      <c r="C24" s="10" t="s">
        <v>18</v>
      </c>
      <c r="D24" s="10" t="s">
        <v>19</v>
      </c>
      <c r="E24" s="10" t="s">
        <v>19</v>
      </c>
    </row>
    <row r="25" spans="1:8" x14ac:dyDescent="0.25">
      <c r="A25" s="11" t="s">
        <v>20</v>
      </c>
      <c r="B25" s="11" t="s">
        <v>17</v>
      </c>
      <c r="C25" s="11" t="s">
        <v>21</v>
      </c>
      <c r="D25" s="11" t="s">
        <v>21</v>
      </c>
      <c r="E25" s="12" t="s">
        <v>22</v>
      </c>
    </row>
    <row r="26" spans="1:8" x14ac:dyDescent="0.25">
      <c r="A26" s="13">
        <v>0</v>
      </c>
      <c r="B26" s="14" t="s">
        <v>23</v>
      </c>
      <c r="C26" s="14" t="s">
        <v>23</v>
      </c>
      <c r="D26" s="14" t="s">
        <v>23</v>
      </c>
      <c r="E26" s="15">
        <v>20000</v>
      </c>
    </row>
    <row r="27" spans="1:8" x14ac:dyDescent="0.25">
      <c r="A27" s="13">
        <v>1</v>
      </c>
      <c r="B27" s="16">
        <f>$C$20</f>
        <v>2715.51</v>
      </c>
      <c r="C27" s="17">
        <f>E26*$C$17</f>
        <v>375.00000000000091</v>
      </c>
      <c r="D27" s="15">
        <f>B27-C27</f>
        <v>2340.5099999999993</v>
      </c>
      <c r="E27" s="15">
        <f>E26-D27</f>
        <v>17659.490000000002</v>
      </c>
      <c r="H27" s="38"/>
    </row>
    <row r="28" spans="1:8" x14ac:dyDescent="0.25">
      <c r="A28" s="13">
        <v>2</v>
      </c>
      <c r="B28" s="16">
        <f t="shared" ref="B28:B33" si="0">$C$20</f>
        <v>2715.51</v>
      </c>
      <c r="C28" s="17">
        <f t="shared" ref="C28:C34" si="1">E27*$C$17</f>
        <v>331.11543750000084</v>
      </c>
      <c r="D28" s="15">
        <f t="shared" ref="D28:D32" si="2">B28-C28</f>
        <v>2384.3945624999992</v>
      </c>
      <c r="E28" s="15">
        <f t="shared" ref="E28:E33" si="3">E27-D28</f>
        <v>15275.095437500002</v>
      </c>
      <c r="H28" s="38"/>
    </row>
    <row r="29" spans="1:8" x14ac:dyDescent="0.25">
      <c r="A29" s="18">
        <v>3</v>
      </c>
      <c r="B29" s="16">
        <f t="shared" si="0"/>
        <v>2715.51</v>
      </c>
      <c r="C29" s="17">
        <f t="shared" si="1"/>
        <v>286.4080394531257</v>
      </c>
      <c r="D29" s="15">
        <f t="shared" si="2"/>
        <v>2429.1019605468746</v>
      </c>
      <c r="E29" s="15">
        <f t="shared" si="3"/>
        <v>12845.993476953128</v>
      </c>
      <c r="H29" s="39"/>
    </row>
    <row r="30" spans="1:8" x14ac:dyDescent="0.25">
      <c r="A30" s="13">
        <v>4</v>
      </c>
      <c r="B30" s="16">
        <f t="shared" si="0"/>
        <v>2715.51</v>
      </c>
      <c r="C30" s="17">
        <f t="shared" si="1"/>
        <v>240.86237769287172</v>
      </c>
      <c r="D30" s="15">
        <f t="shared" si="2"/>
        <v>2474.6476223071286</v>
      </c>
      <c r="E30" s="15">
        <f t="shared" si="3"/>
        <v>10371.345854645999</v>
      </c>
    </row>
    <row r="31" spans="1:8" x14ac:dyDescent="0.25">
      <c r="A31" s="13">
        <v>5</v>
      </c>
      <c r="B31" s="16">
        <f t="shared" si="0"/>
        <v>2715.51</v>
      </c>
      <c r="C31" s="17">
        <f t="shared" si="1"/>
        <v>194.46273477461293</v>
      </c>
      <c r="D31" s="15">
        <f t="shared" si="2"/>
        <v>2521.0472652253875</v>
      </c>
      <c r="E31" s="15">
        <f t="shared" si="3"/>
        <v>7850.2985894206113</v>
      </c>
    </row>
    <row r="32" spans="1:8" x14ac:dyDescent="0.25">
      <c r="A32" s="13">
        <v>6</v>
      </c>
      <c r="B32" s="16">
        <f t="shared" si="0"/>
        <v>2715.51</v>
      </c>
      <c r="C32" s="17">
        <f t="shared" si="1"/>
        <v>147.19309855163681</v>
      </c>
      <c r="D32" s="15">
        <f t="shared" si="2"/>
        <v>2568.3169014483633</v>
      </c>
      <c r="E32" s="15">
        <f t="shared" si="3"/>
        <v>5281.9816879722475</v>
      </c>
    </row>
    <row r="33" spans="1:10" x14ac:dyDescent="0.25">
      <c r="A33" s="18">
        <v>7</v>
      </c>
      <c r="B33" s="16">
        <f t="shared" si="0"/>
        <v>2715.51</v>
      </c>
      <c r="C33" s="17">
        <f t="shared" si="1"/>
        <v>99.037156649479883</v>
      </c>
      <c r="D33" s="15">
        <f>B33-C33</f>
        <v>2616.4728433505202</v>
      </c>
      <c r="E33" s="15">
        <f t="shared" si="3"/>
        <v>2665.5088446217273</v>
      </c>
      <c r="F33" s="37"/>
      <c r="H33" s="37"/>
      <c r="I33" s="37"/>
    </row>
    <row r="34" spans="1:10" x14ac:dyDescent="0.25">
      <c r="A34" s="13">
        <v>8</v>
      </c>
      <c r="B34" s="19">
        <f>D34+C34</f>
        <v>2715.4871354583847</v>
      </c>
      <c r="C34" s="17">
        <f>E33*$C$17</f>
        <v>49.978290836657507</v>
      </c>
      <c r="D34" s="19">
        <f>E33</f>
        <v>2665.5088446217273</v>
      </c>
      <c r="E34" s="15">
        <f>E33+C34-B34</f>
        <v>0</v>
      </c>
      <c r="F34" s="37"/>
    </row>
    <row r="35" spans="1:10" ht="16.5" thickBot="1" x14ac:dyDescent="0.3">
      <c r="A35" s="20"/>
      <c r="B35" s="20"/>
      <c r="C35" s="20"/>
      <c r="D35" s="20"/>
      <c r="E35" s="20"/>
    </row>
    <row r="36" spans="1:10" x14ac:dyDescent="0.25">
      <c r="B36" s="21" t="s">
        <v>24</v>
      </c>
      <c r="C36" s="22" t="s">
        <v>25</v>
      </c>
      <c r="D36" s="23"/>
      <c r="E36" s="23"/>
      <c r="F36" s="23"/>
      <c r="G36" s="23"/>
      <c r="H36" s="24"/>
      <c r="I36" s="25"/>
      <c r="J36" s="26"/>
    </row>
    <row r="37" spans="1:10" x14ac:dyDescent="0.25">
      <c r="A37" s="20"/>
      <c r="B37" s="27" t="s">
        <v>26</v>
      </c>
      <c r="C37" s="28" t="s">
        <v>27</v>
      </c>
      <c r="H37" s="29"/>
      <c r="I37" s="25"/>
      <c r="J37" s="30"/>
    </row>
    <row r="38" spans="1:10" ht="16.5" thickBot="1" x14ac:dyDescent="0.3">
      <c r="B38" s="31" t="s">
        <v>28</v>
      </c>
      <c r="C38" s="32" t="s">
        <v>29</v>
      </c>
      <c r="D38" s="33"/>
      <c r="E38" s="33"/>
      <c r="F38" s="33"/>
      <c r="G38" s="33"/>
      <c r="H38" s="34"/>
    </row>
    <row r="39" spans="1:10" ht="16.5" thickBot="1" x14ac:dyDescent="0.3"/>
    <row r="40" spans="1:10" x14ac:dyDescent="0.25">
      <c r="B40" s="35" t="s">
        <v>30</v>
      </c>
      <c r="C40" s="23"/>
      <c r="D40" s="23"/>
      <c r="E40" s="23"/>
      <c r="F40" s="23"/>
      <c r="G40" s="23"/>
      <c r="H40" s="23"/>
      <c r="I40" s="36"/>
    </row>
    <row r="41" spans="1:10" ht="16.5" thickBot="1" x14ac:dyDescent="0.3">
      <c r="B41" s="31" t="s">
        <v>31</v>
      </c>
      <c r="C41" s="33"/>
      <c r="D41" s="33"/>
      <c r="E41" s="33"/>
      <c r="F41" s="33"/>
      <c r="G41" s="33"/>
      <c r="H41" s="33"/>
      <c r="I41" s="34"/>
    </row>
  </sheetData>
  <mergeCells count="3">
    <mergeCell ref="A1:D1"/>
    <mergeCell ref="A14:B14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2020-06-11T01:24:08Z</dcterms:created>
  <dcterms:modified xsi:type="dcterms:W3CDTF">2020-11-05T18:29:12Z</dcterms:modified>
</cp:coreProperties>
</file>