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oca-my.sharepoint.com/personal/tpeace_uwo_ca/Documents/Research Projects/eCampus/Documents/"/>
    </mc:Choice>
  </mc:AlternateContent>
  <xr:revisionPtr revIDLastSave="0" documentId="8_{C6CBEB4C-497F-4E78-9676-BE68D2A29031}" xr6:coauthVersionLast="47" xr6:coauthVersionMax="47" xr10:uidLastSave="{00000000-0000-0000-0000-000000000000}"/>
  <bookViews>
    <workbookView xWindow="57480" yWindow="-120" windowWidth="29040" windowHeight="15720" xr2:uid="{1295D9A9-FA6A-4553-BA07-BE4FB8B993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7" i="1"/>
  <c r="G6" i="1"/>
  <c r="G5" i="1"/>
  <c r="G4" i="1"/>
  <c r="G3" i="1"/>
  <c r="G2" i="1"/>
  <c r="E8" i="1"/>
  <c r="E7" i="1"/>
  <c r="E6" i="1"/>
  <c r="E5" i="1"/>
  <c r="E4" i="1"/>
  <c r="E3" i="1"/>
  <c r="E2" i="1"/>
  <c r="C7" i="1"/>
  <c r="B7" i="1"/>
  <c r="B8" i="1" s="1"/>
  <c r="F6" i="1"/>
  <c r="D6" i="1"/>
  <c r="F5" i="1"/>
  <c r="D5" i="1"/>
  <c r="F4" i="1"/>
  <c r="D4" i="1"/>
  <c r="F3" i="1"/>
  <c r="D3" i="1"/>
  <c r="F2" i="1"/>
  <c r="D2" i="1"/>
  <c r="F7" i="1" l="1"/>
  <c r="C8" i="1"/>
  <c r="F8" i="1" s="1"/>
  <c r="D7" i="1"/>
  <c r="D8" i="1"/>
</calcChain>
</file>

<file path=xl/sharedStrings.xml><?xml version="1.0" encoding="utf-8"?>
<sst xmlns="http://schemas.openxmlformats.org/spreadsheetml/2006/main" count="14" uniqueCount="14">
  <si>
    <t>1 to 9</t>
  </si>
  <si>
    <t>10 to 19</t>
  </si>
  <si>
    <t>20 to 29</t>
  </si>
  <si>
    <t>30 to 39</t>
  </si>
  <si>
    <t>40 to 49</t>
  </si>
  <si>
    <t>50 +</t>
  </si>
  <si>
    <t>Total</t>
  </si>
  <si>
    <t>ALL</t>
  </si>
  <si>
    <t>Female</t>
  </si>
  <si>
    <t>Male</t>
  </si>
  <si>
    <t>F % diff</t>
  </si>
  <si>
    <t>M % diff</t>
  </si>
  <si>
    <t>F % pop</t>
  </si>
  <si>
    <t>M % 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</si>
</sst>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1" fillId="0" borderId="0" xfId="0" applyNumberFormat="1" applyFont="1"/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 Pyramid</a:t>
            </a:r>
            <a:r>
              <a:rPr lang="en-US" baseline="0"/>
              <a:t> for Mi'kma'ki - 1708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F % pop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Sheet1!$A$2:$A$8</c:f>
              <c:strCache>
                <c:ptCount val="7"/>
                <c:pt idx="0">
                  <c:v>1 to 9</c:v>
                </c:pt>
                <c:pt idx="1">
                  <c:v>10 to 19</c:v>
                </c:pt>
                <c:pt idx="2">
                  <c:v>20 to 29</c:v>
                </c:pt>
                <c:pt idx="3">
                  <c:v>30 to 39</c:v>
                </c:pt>
                <c:pt idx="4">
                  <c:v>40 to 49</c:v>
                </c:pt>
                <c:pt idx="5">
                  <c:v>50 +</c:v>
                </c:pt>
                <c:pt idx="6">
                  <c:v>Total</c:v>
                </c:pt>
              </c:strCache>
            </c:strRef>
          </c:cat>
          <c:val>
            <c:numRef>
              <c:f>Sheet1!$F$2:$F$8</c:f>
              <c:numCache>
                <c:formatCode>0.00</c:formatCode>
                <c:ptCount val="7"/>
                <c:pt idx="0">
                  <c:v>17.105263157894736</c:v>
                </c:pt>
                <c:pt idx="1">
                  <c:v>11.961722488038278</c:v>
                </c:pt>
                <c:pt idx="2">
                  <c:v>7.2966507177033497</c:v>
                </c:pt>
                <c:pt idx="3">
                  <c:v>6.339712918660287</c:v>
                </c:pt>
                <c:pt idx="4">
                  <c:v>3.9473684210526314</c:v>
                </c:pt>
                <c:pt idx="5">
                  <c:v>4.6650717703349285</c:v>
                </c:pt>
                <c:pt idx="6">
                  <c:v>51.315789473684212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5-41A4-8EF3-642DA7773EAD}"/>
            </c:ext>
          </c:extLst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M % pop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Sheet1!$A$2:$A$8</c:f>
              <c:strCache>
                <c:ptCount val="7"/>
                <c:pt idx="0">
                  <c:v>1 to 9</c:v>
                </c:pt>
                <c:pt idx="1">
                  <c:v>10 to 19</c:v>
                </c:pt>
                <c:pt idx="2">
                  <c:v>20 to 29</c:v>
                </c:pt>
                <c:pt idx="3">
                  <c:v>30 to 39</c:v>
                </c:pt>
                <c:pt idx="4">
                  <c:v>40 to 49</c:v>
                </c:pt>
                <c:pt idx="5">
                  <c:v>50 +</c:v>
                </c:pt>
                <c:pt idx="6">
                  <c:v>Total</c:v>
                </c:pt>
              </c:strCache>
            </c:strRef>
          </c:cat>
          <c:val>
            <c:numRef>
              <c:f>Sheet1!$G$2:$G$8</c:f>
              <c:numCache>
                <c:formatCode>0.00</c:formatCode>
                <c:ptCount val="7"/>
                <c:pt idx="0">
                  <c:v>-14.354066985645932</c:v>
                </c:pt>
                <c:pt idx="1">
                  <c:v>-12.440191387559809</c:v>
                </c:pt>
                <c:pt idx="2">
                  <c:v>-8.6124401913875595</c:v>
                </c:pt>
                <c:pt idx="3">
                  <c:v>-5.6220095693779903</c:v>
                </c:pt>
                <c:pt idx="4">
                  <c:v>-2.6315789473684208</c:v>
                </c:pt>
                <c:pt idx="5">
                  <c:v>-5.0239234449760763</c:v>
                </c:pt>
                <c:pt idx="6">
                  <c:v>-48.684210526315788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75-41A4-8EF3-642DA7773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4335152"/>
        <c:axId val="2094338512"/>
      </c:barChart>
      <c:catAx>
        <c:axId val="2094335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338512"/>
        <c:crosses val="autoZero"/>
        <c:auto val="1"/>
        <c:lblAlgn val="ctr"/>
        <c:lblOffset val="100"/>
        <c:noMultiLvlLbl val="0"/>
      </c:catAx>
      <c:valAx>
        <c:axId val="2094338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33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0</xdr:row>
      <xdr:rowOff>133350</xdr:rowOff>
    </xdr:from>
    <xdr:to>
      <xdr:col>16</xdr:col>
      <xdr:colOff>285750</xdr:colOff>
      <xdr:row>15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E8DE42-CA4A-6861-F2FA-1E3084D62C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C9AC-D8C9-4D6F-AD09-F01D377FE6D8}">
  <dimension ref="A1:G8"/>
  <sheetViews>
    <sheetView tabSelected="1" workbookViewId="0">
      <selection activeCell="R11" sqref="R11"/>
    </sheetView>
  </sheetViews>
  <sheetFormatPr defaultRowHeight="15" x14ac:dyDescent="0.25"/>
  <sheetData>
    <row r="1" spans="1:7" x14ac:dyDescent="0.25">
      <c r="A1" s="2" t="s">
        <v>7</v>
      </c>
      <c r="B1" t="s">
        <v>8</v>
      </c>
      <c r="C1" t="s">
        <v>9</v>
      </c>
      <c r="D1" s="2" t="s">
        <v>10</v>
      </c>
      <c r="E1" s="2" t="s">
        <v>11</v>
      </c>
      <c r="F1" s="2" t="s">
        <v>12</v>
      </c>
      <c r="G1" s="2" t="s">
        <v>13</v>
      </c>
    </row>
    <row r="2" spans="1:7" x14ac:dyDescent="0.25">
      <c r="A2" s="1" t="s">
        <v>0</v>
      </c>
      <c r="B2">
        <v>143</v>
      </c>
      <c r="C2">
        <v>120</v>
      </c>
      <c r="D2" s="3">
        <f>B2/(B2+C2)</f>
        <v>0.54372623574144485</v>
      </c>
      <c r="E2" s="3">
        <f t="shared" ref="E2:E8" si="0">-C2/(B2+C2)</f>
        <v>-0.45627376425855515</v>
      </c>
      <c r="F2" s="3">
        <f>(B2/836)*100</f>
        <v>17.105263157894736</v>
      </c>
      <c r="G2" s="3">
        <f t="shared" ref="G2:G7" si="1">-(C2/836)*100</f>
        <v>-14.354066985645932</v>
      </c>
    </row>
    <row r="3" spans="1:7" x14ac:dyDescent="0.25">
      <c r="A3" s="1" t="s">
        <v>1</v>
      </c>
      <c r="B3">
        <v>100</v>
      </c>
      <c r="C3">
        <v>104</v>
      </c>
      <c r="D3" s="3">
        <f t="shared" ref="D3:D8" si="2">B3/(B3+C3)</f>
        <v>0.49019607843137253</v>
      </c>
      <c r="E3" s="3">
        <f t="shared" si="0"/>
        <v>-0.50980392156862742</v>
      </c>
      <c r="F3" s="3">
        <f t="shared" ref="F3:F7" si="3">(B3/836)*100</f>
        <v>11.961722488038278</v>
      </c>
      <c r="G3" s="3">
        <f t="shared" si="1"/>
        <v>-12.440191387559809</v>
      </c>
    </row>
    <row r="4" spans="1:7" x14ac:dyDescent="0.25">
      <c r="A4" s="1" t="s">
        <v>2</v>
      </c>
      <c r="B4">
        <v>61</v>
      </c>
      <c r="C4">
        <v>72</v>
      </c>
      <c r="D4" s="3">
        <f t="shared" si="2"/>
        <v>0.45864661654135336</v>
      </c>
      <c r="E4" s="3">
        <f t="shared" si="0"/>
        <v>-0.54135338345864659</v>
      </c>
      <c r="F4" s="3">
        <f t="shared" si="3"/>
        <v>7.2966507177033497</v>
      </c>
      <c r="G4" s="3">
        <f t="shared" si="1"/>
        <v>-8.6124401913875595</v>
      </c>
    </row>
    <row r="5" spans="1:7" x14ac:dyDescent="0.25">
      <c r="A5" s="1" t="s">
        <v>3</v>
      </c>
      <c r="B5">
        <v>53</v>
      </c>
      <c r="C5">
        <v>47</v>
      </c>
      <c r="D5" s="3">
        <f t="shared" si="2"/>
        <v>0.53</v>
      </c>
      <c r="E5" s="3">
        <f t="shared" si="0"/>
        <v>-0.47</v>
      </c>
      <c r="F5" s="3">
        <f t="shared" si="3"/>
        <v>6.339712918660287</v>
      </c>
      <c r="G5" s="3">
        <f t="shared" si="1"/>
        <v>-5.6220095693779903</v>
      </c>
    </row>
    <row r="6" spans="1:7" x14ac:dyDescent="0.25">
      <c r="A6" s="1" t="s">
        <v>4</v>
      </c>
      <c r="B6">
        <v>33</v>
      </c>
      <c r="C6">
        <v>22</v>
      </c>
      <c r="D6" s="3">
        <f t="shared" si="2"/>
        <v>0.6</v>
      </c>
      <c r="E6" s="3">
        <f t="shared" si="0"/>
        <v>-0.4</v>
      </c>
      <c r="F6" s="3">
        <f t="shared" si="3"/>
        <v>3.9473684210526314</v>
      </c>
      <c r="G6" s="3">
        <f t="shared" si="1"/>
        <v>-2.6315789473684208</v>
      </c>
    </row>
    <row r="7" spans="1:7" x14ac:dyDescent="0.25">
      <c r="A7" s="1" t="s">
        <v>5</v>
      </c>
      <c r="B7">
        <f>26+7+6</f>
        <v>39</v>
      </c>
      <c r="C7">
        <f>23+11+8</f>
        <v>42</v>
      </c>
      <c r="D7" s="3">
        <f t="shared" si="2"/>
        <v>0.48148148148148145</v>
      </c>
      <c r="E7" s="3">
        <f t="shared" si="0"/>
        <v>-0.51851851851851849</v>
      </c>
      <c r="F7" s="3">
        <f t="shared" si="3"/>
        <v>4.6650717703349285</v>
      </c>
      <c r="G7" s="3">
        <f t="shared" si="1"/>
        <v>-5.0239234449760763</v>
      </c>
    </row>
    <row r="8" spans="1:7" x14ac:dyDescent="0.25">
      <c r="A8" t="s">
        <v>6</v>
      </c>
      <c r="B8">
        <f>SUM(B2:B7)</f>
        <v>429</v>
      </c>
      <c r="C8">
        <f>SUM(C2:C7)</f>
        <v>407</v>
      </c>
      <c r="D8" s="3">
        <f t="shared" si="2"/>
        <v>0.51315789473684215</v>
      </c>
      <c r="E8" s="3">
        <f t="shared" si="0"/>
        <v>-0.48684210526315791</v>
      </c>
      <c r="F8" s="3">
        <f>(B8/(B8+C8))*100</f>
        <v>51.315789473684212</v>
      </c>
      <c r="G8" s="3">
        <f>-(C8/(B8+C8))*100</f>
        <v>-48.684210526315788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Peace</dc:creator>
  <cp:lastModifiedBy>Thomas Peace</cp:lastModifiedBy>
  <dcterms:created xsi:type="dcterms:W3CDTF">2023-01-05T16:12:53Z</dcterms:created>
  <dcterms:modified xsi:type="dcterms:W3CDTF">2023-06-20T18:10:35Z</dcterms:modified>
</cp:coreProperties>
</file>